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https://environmentnswgov-my.sharepoint.com/personal/andrew_alford_dpie_nsw_gov_au/Documents/Documents/PDI/PDI 2025/Forestry/"/>
    </mc:Choice>
  </mc:AlternateContent>
  <xr:revisionPtr revIDLastSave="15" documentId="8_{D5F5EBC5-E32D-444E-B0F8-5D828ADB41AD}" xr6:coauthVersionLast="47" xr6:coauthVersionMax="47" xr10:uidLastSave="{F01CA7D9-62F4-4564-A0F9-F83AE7848A32}"/>
  <bookViews>
    <workbookView xWindow="28845" yWindow="1020" windowWidth="22425" windowHeight="19740" xr2:uid="{6B14DE57-E7F0-44A0-972F-90693CD0487B}"/>
  </bookViews>
  <sheets>
    <sheet name="Sheet1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E12" i="1"/>
  <c r="D12" i="1"/>
  <c r="C12" i="1"/>
  <c r="B12" i="1"/>
  <c r="G12" i="1" s="1"/>
  <c r="F11" i="1"/>
  <c r="E11" i="1"/>
  <c r="D11" i="1"/>
  <c r="C11" i="1"/>
  <c r="B11" i="1"/>
  <c r="G11" i="1" s="1"/>
  <c r="F10" i="1"/>
  <c r="E10" i="1"/>
  <c r="D10" i="1"/>
  <c r="C10" i="1"/>
  <c r="B10" i="1"/>
  <c r="G10" i="1" s="1"/>
  <c r="F9" i="1"/>
  <c r="E9" i="1"/>
  <c r="D9" i="1"/>
  <c r="C9" i="1"/>
  <c r="B9" i="1"/>
  <c r="G9" i="1" s="1"/>
  <c r="F8" i="1"/>
  <c r="E8" i="1"/>
  <c r="D8" i="1"/>
  <c r="C8" i="1"/>
  <c r="B8" i="1"/>
  <c r="G8" i="1" s="1"/>
  <c r="F7" i="1"/>
  <c r="E7" i="1"/>
  <c r="D7" i="1"/>
  <c r="C7" i="1"/>
  <c r="B7" i="1"/>
  <c r="G7" i="1" s="1"/>
  <c r="F6" i="1"/>
  <c r="E6" i="1"/>
  <c r="D6" i="1"/>
  <c r="C6" i="1"/>
  <c r="B6" i="1"/>
  <c r="G6" i="1" s="1"/>
  <c r="F5" i="1"/>
  <c r="E5" i="1"/>
  <c r="D5" i="1"/>
  <c r="C5" i="1"/>
  <c r="B5" i="1"/>
  <c r="G5" i="1" s="1"/>
  <c r="F4" i="1"/>
  <c r="E4" i="1"/>
  <c r="D4" i="1"/>
  <c r="C4" i="1"/>
  <c r="B4" i="1"/>
  <c r="G4" i="1" s="1"/>
  <c r="F3" i="1"/>
  <c r="E3" i="1"/>
  <c r="D3" i="1"/>
  <c r="C3" i="1"/>
  <c r="B3" i="1"/>
  <c r="G3" i="1" s="1"/>
</calcChain>
</file>

<file path=xl/sharedStrings.xml><?xml version="1.0" encoding="utf-8"?>
<sst xmlns="http://schemas.openxmlformats.org/spreadsheetml/2006/main" count="19" uniqueCount="19">
  <si>
    <t>World</t>
  </si>
  <si>
    <t>India</t>
  </si>
  <si>
    <t>Taiwan</t>
  </si>
  <si>
    <t>New Zealand</t>
  </si>
  <si>
    <t>China</t>
  </si>
  <si>
    <t>Thailand</t>
  </si>
  <si>
    <t>Other</t>
  </si>
  <si>
    <t>FY 15-16</t>
  </si>
  <si>
    <t>FY 16-17</t>
  </si>
  <si>
    <t>FY 17-18</t>
  </si>
  <si>
    <t>FY 18-19</t>
  </si>
  <si>
    <t>FY 19-20</t>
  </si>
  <si>
    <t>FY 20-21</t>
  </si>
  <si>
    <t>FY 21-22</t>
  </si>
  <si>
    <t>FY 22-23</t>
  </si>
  <si>
    <t>FY 23-24</t>
  </si>
  <si>
    <t>FY 24-25</t>
  </si>
  <si>
    <t>Source:</t>
  </si>
  <si>
    <t>S&amp;P Global (2025). Global Trade Atlas.  https://connect.spglobal.com/gta/home/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</si>
</sst>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0"/>
      <name val="Calibri"/>
    </font>
    <font>
      <sz val="12"/>
      <color theme="1"/>
      <name val="Calibri"/>
    </font>
    <font>
      <b/>
      <sz val="12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0" xfId="0" applyFont="1" applyFill="1"/>
    <xf numFmtId="0" fontId="2" fillId="2" borderId="1" xfId="0" applyFont="1" applyFill="1" applyBorder="1"/>
    <xf numFmtId="0" fontId="3" fillId="0" borderId="1" xfId="0" applyFont="1" applyBorder="1"/>
    <xf numFmtId="164" fontId="3" fillId="0" borderId="1" xfId="1" applyNumberFormat="1" applyFont="1" applyBorder="1"/>
    <xf numFmtId="0" fontId="3" fillId="0" borderId="0" xfId="0" applyFont="1"/>
    <xf numFmtId="0" fontId="4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nvironmentnswgov.sharepoint.com/sites/MST_SDP_StrategyandEconomics/Shared%20Documents/Economics%20Insights%20&amp;%20Analysis/IIA/PDI%202025/Content/Forestry/Data/Forestry%20Export%20Statistics%20(Ports_%20All%20Ports)%20Via%20States_%20New%20South%20Wales%20(3).xlsx" TargetMode="External"/><Relationship Id="rId2" Type="http://schemas.microsoft.com/office/2019/04/relationships/externalLinkLongPath" Target="https://environmentnswgov.sharepoint.com/sites/MST_SDP_StrategyandEconomics/Shared%20Documents/Economics%20Insights%20&amp;%20Analysis/IIA/PDI%202025/Content/Forestry/Data/Forestry%20Export%20Statistics%20(Ports_%20All%20Ports)%20Via%20States_%20New%20South%20Wales%20(3).xlsx?C0511566" TargetMode="External"/><Relationship Id="rId1" Type="http://schemas.openxmlformats.org/officeDocument/2006/relationships/externalLinkPath" Target="file:///\\C0511566\Forestry%20Export%20Statistics%20(Ports_%20All%20Ports)%20Via%20States_%20New%20South%20Wales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Results_View"/>
      <sheetName val="Yearly summary"/>
      <sheetName val="Selected Criteria"/>
    </sheetNames>
    <sheetDataSet>
      <sheetData sheetId="0"/>
      <sheetData sheetId="1">
        <row r="4">
          <cell r="C4" t="str">
            <v>FY 15-16</v>
          </cell>
          <cell r="D4" t="str">
            <v>FY 16-17</v>
          </cell>
          <cell r="E4" t="str">
            <v>FY 17-18</v>
          </cell>
          <cell r="F4" t="str">
            <v>FY 18-19</v>
          </cell>
          <cell r="G4" t="str">
            <v>FY 19-20</v>
          </cell>
          <cell r="H4" t="str">
            <v>FY 20-21</v>
          </cell>
          <cell r="I4" t="str">
            <v>FY 21-22</v>
          </cell>
          <cell r="J4" t="str">
            <v>FY 22-23</v>
          </cell>
          <cell r="K4" t="str">
            <v>FY 23-24</v>
          </cell>
          <cell r="L4" t="str">
            <v>FY 24-25</v>
          </cell>
        </row>
        <row r="5">
          <cell r="B5" t="str">
            <v>World</v>
          </cell>
          <cell r="C5">
            <v>91576612</v>
          </cell>
          <cell r="D5">
            <v>138339784</v>
          </cell>
          <cell r="E5">
            <v>146924786</v>
          </cell>
          <cell r="F5">
            <v>166035165</v>
          </cell>
          <cell r="G5">
            <v>181382292</v>
          </cell>
          <cell r="H5">
            <v>114690514</v>
          </cell>
          <cell r="I5">
            <v>57668881</v>
          </cell>
          <cell r="J5">
            <v>34660277</v>
          </cell>
          <cell r="K5">
            <v>43921172</v>
          </cell>
          <cell r="L5">
            <v>42041858</v>
          </cell>
        </row>
        <row r="6">
          <cell r="B6" t="str">
            <v>India</v>
          </cell>
          <cell r="C6">
            <v>921810</v>
          </cell>
          <cell r="D6">
            <v>381286</v>
          </cell>
          <cell r="E6">
            <v>625108</v>
          </cell>
          <cell r="F6">
            <v>29413</v>
          </cell>
          <cell r="G6">
            <v>926820</v>
          </cell>
          <cell r="H6">
            <v>9300431</v>
          </cell>
          <cell r="I6">
            <v>15759029</v>
          </cell>
          <cell r="J6">
            <v>14047754</v>
          </cell>
          <cell r="K6">
            <v>20332021</v>
          </cell>
          <cell r="L6">
            <v>18395370</v>
          </cell>
        </row>
        <row r="7">
          <cell r="B7" t="str">
            <v>Taiwan</v>
          </cell>
          <cell r="C7">
            <v>9131231</v>
          </cell>
          <cell r="D7">
            <v>15720196</v>
          </cell>
          <cell r="E7">
            <v>8181203</v>
          </cell>
          <cell r="F7">
            <v>8338742</v>
          </cell>
          <cell r="G7">
            <v>9389409</v>
          </cell>
          <cell r="H7">
            <v>5633222</v>
          </cell>
          <cell r="I7">
            <v>4782349</v>
          </cell>
          <cell r="J7">
            <v>4517276</v>
          </cell>
          <cell r="K7">
            <v>7751492</v>
          </cell>
          <cell r="L7">
            <v>6293170</v>
          </cell>
        </row>
        <row r="8">
          <cell r="B8" t="str">
            <v>New Zealand</v>
          </cell>
          <cell r="C8">
            <v>2081953</v>
          </cell>
          <cell r="D8">
            <v>2537382</v>
          </cell>
          <cell r="E8">
            <v>2542404</v>
          </cell>
          <cell r="F8">
            <v>2958035</v>
          </cell>
          <cell r="G8">
            <v>2195317</v>
          </cell>
          <cell r="H8">
            <v>2462253</v>
          </cell>
          <cell r="I8">
            <v>3614490</v>
          </cell>
          <cell r="J8">
            <v>4047883</v>
          </cell>
          <cell r="K8">
            <v>5916804</v>
          </cell>
          <cell r="L8">
            <v>5755972</v>
          </cell>
        </row>
        <row r="9">
          <cell r="B9" t="str">
            <v>China</v>
          </cell>
          <cell r="C9">
            <v>67637573</v>
          </cell>
          <cell r="D9">
            <v>110707849</v>
          </cell>
          <cell r="E9">
            <v>127269601</v>
          </cell>
          <cell r="F9">
            <v>141063285</v>
          </cell>
          <cell r="G9">
            <v>157328801</v>
          </cell>
          <cell r="H9">
            <v>74473309</v>
          </cell>
          <cell r="I9">
            <v>188419</v>
          </cell>
          <cell r="J9">
            <v>290439</v>
          </cell>
          <cell r="K9">
            <v>3194474</v>
          </cell>
          <cell r="L9">
            <v>3480544</v>
          </cell>
        </row>
        <row r="10">
          <cell r="B10" t="str">
            <v>Thailand</v>
          </cell>
          <cell r="C10">
            <v>883639</v>
          </cell>
          <cell r="D10">
            <v>1867894</v>
          </cell>
          <cell r="E10">
            <v>2122867</v>
          </cell>
          <cell r="F10">
            <v>2807882</v>
          </cell>
          <cell r="G10">
            <v>1995130</v>
          </cell>
          <cell r="H10">
            <v>1377469</v>
          </cell>
          <cell r="I10">
            <v>1108450</v>
          </cell>
          <cell r="J10">
            <v>988798</v>
          </cell>
          <cell r="K10">
            <v>1835370</v>
          </cell>
          <cell r="L10">
            <v>1973966</v>
          </cell>
        </row>
        <row r="11">
          <cell r="B11" t="str">
            <v>Vietnam</v>
          </cell>
          <cell r="C11">
            <v>1136028</v>
          </cell>
          <cell r="D11">
            <v>1171848</v>
          </cell>
          <cell r="E11">
            <v>949761</v>
          </cell>
          <cell r="F11">
            <v>776896</v>
          </cell>
          <cell r="G11">
            <v>334101</v>
          </cell>
          <cell r="H11">
            <v>3535130</v>
          </cell>
          <cell r="I11">
            <v>4449928</v>
          </cell>
          <cell r="J11">
            <v>1794949</v>
          </cell>
          <cell r="K11">
            <v>261647</v>
          </cell>
          <cell r="L11">
            <v>1283662</v>
          </cell>
        </row>
        <row r="12">
          <cell r="B12" t="str">
            <v>Malaysia</v>
          </cell>
          <cell r="C12">
            <v>1596654</v>
          </cell>
          <cell r="D12">
            <v>683441</v>
          </cell>
          <cell r="E12">
            <v>698212</v>
          </cell>
          <cell r="F12">
            <v>1264215</v>
          </cell>
          <cell r="G12">
            <v>804394</v>
          </cell>
          <cell r="H12">
            <v>973528</v>
          </cell>
          <cell r="I12">
            <v>463650</v>
          </cell>
          <cell r="J12">
            <v>482179</v>
          </cell>
          <cell r="K12">
            <v>596342</v>
          </cell>
          <cell r="L12">
            <v>1241553</v>
          </cell>
        </row>
        <row r="13">
          <cell r="B13" t="str">
            <v>Korea, South</v>
          </cell>
          <cell r="C13">
            <v>3171110</v>
          </cell>
          <cell r="D13">
            <v>2934476</v>
          </cell>
          <cell r="E13">
            <v>2229894</v>
          </cell>
          <cell r="F13">
            <v>4950085</v>
          </cell>
          <cell r="G13">
            <v>5484250</v>
          </cell>
          <cell r="H13">
            <v>14915404</v>
          </cell>
          <cell r="I13">
            <v>25476046</v>
          </cell>
          <cell r="J13">
            <v>6107013</v>
          </cell>
          <cell r="K13">
            <v>1580252</v>
          </cell>
          <cell r="L13">
            <v>1106428</v>
          </cell>
        </row>
        <row r="14">
          <cell r="B14" t="str">
            <v>Fiji</v>
          </cell>
          <cell r="C14">
            <v>0</v>
          </cell>
          <cell r="D14">
            <v>376579</v>
          </cell>
          <cell r="E14">
            <v>206082</v>
          </cell>
          <cell r="F14">
            <v>61706</v>
          </cell>
          <cell r="G14">
            <v>51119</v>
          </cell>
          <cell r="H14">
            <v>0</v>
          </cell>
          <cell r="I14">
            <v>0</v>
          </cell>
          <cell r="J14">
            <v>142618</v>
          </cell>
          <cell r="K14">
            <v>8820</v>
          </cell>
          <cell r="L14">
            <v>682750</v>
          </cell>
        </row>
        <row r="15">
          <cell r="B15" t="str">
            <v>Indonesia</v>
          </cell>
          <cell r="C15">
            <v>172144</v>
          </cell>
          <cell r="D15">
            <v>255817</v>
          </cell>
          <cell r="E15">
            <v>230631</v>
          </cell>
          <cell r="F15">
            <v>263369</v>
          </cell>
          <cell r="G15">
            <v>256580</v>
          </cell>
          <cell r="H15">
            <v>496478</v>
          </cell>
          <cell r="I15">
            <v>381690</v>
          </cell>
          <cell r="J15">
            <v>188265</v>
          </cell>
          <cell r="K15">
            <v>410382</v>
          </cell>
          <cell r="L15">
            <v>634004</v>
          </cell>
        </row>
        <row r="16">
          <cell r="B16" t="str">
            <v>Philippines</v>
          </cell>
          <cell r="C16">
            <v>804623</v>
          </cell>
          <cell r="D16">
            <v>357189</v>
          </cell>
          <cell r="E16">
            <v>691291</v>
          </cell>
          <cell r="F16">
            <v>725874</v>
          </cell>
          <cell r="G16">
            <v>502850</v>
          </cell>
          <cell r="H16">
            <v>407394</v>
          </cell>
          <cell r="I16">
            <v>670939</v>
          </cell>
          <cell r="J16">
            <v>1043465</v>
          </cell>
          <cell r="K16">
            <v>1016236</v>
          </cell>
          <cell r="L16">
            <v>300308</v>
          </cell>
        </row>
        <row r="17">
          <cell r="B17" t="str">
            <v>Japan</v>
          </cell>
          <cell r="C17">
            <v>3707760</v>
          </cell>
          <cell r="D17">
            <v>854843</v>
          </cell>
          <cell r="E17">
            <v>648355</v>
          </cell>
          <cell r="F17">
            <v>2013937</v>
          </cell>
          <cell r="G17">
            <v>1398950</v>
          </cell>
          <cell r="H17">
            <v>579023</v>
          </cell>
          <cell r="I17">
            <v>538694</v>
          </cell>
          <cell r="J17">
            <v>639660</v>
          </cell>
          <cell r="K17">
            <v>396220</v>
          </cell>
          <cell r="L17">
            <v>247861</v>
          </cell>
        </row>
        <row r="18">
          <cell r="B18" t="str">
            <v>Samoa</v>
          </cell>
          <cell r="C18">
            <v>42900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65000</v>
          </cell>
          <cell r="I18">
            <v>0</v>
          </cell>
          <cell r="J18">
            <v>182560</v>
          </cell>
          <cell r="K18">
            <v>263617</v>
          </cell>
          <cell r="L18">
            <v>220627</v>
          </cell>
        </row>
        <row r="19">
          <cell r="B19" t="str">
            <v>Solomon Islands</v>
          </cell>
          <cell r="C19">
            <v>0</v>
          </cell>
          <cell r="D19">
            <v>0</v>
          </cell>
          <cell r="E19">
            <v>180000</v>
          </cell>
          <cell r="F19">
            <v>175550</v>
          </cell>
          <cell r="G19">
            <v>208000</v>
          </cell>
          <cell r="H19">
            <v>298468</v>
          </cell>
          <cell r="I19">
            <v>0</v>
          </cell>
          <cell r="J19">
            <v>0</v>
          </cell>
          <cell r="K19">
            <v>0</v>
          </cell>
          <cell r="L19">
            <v>169675</v>
          </cell>
        </row>
        <row r="20">
          <cell r="B20" t="str">
            <v>Saudi Arabia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128720</v>
          </cell>
        </row>
        <row r="21">
          <cell r="B21" t="str">
            <v>United States</v>
          </cell>
          <cell r="C21">
            <v>22925</v>
          </cell>
          <cell r="D21">
            <v>97687</v>
          </cell>
          <cell r="E21">
            <v>10465</v>
          </cell>
          <cell r="F21">
            <v>92765</v>
          </cell>
          <cell r="G21">
            <v>238377</v>
          </cell>
          <cell r="H21">
            <v>16738</v>
          </cell>
          <cell r="I21">
            <v>76254</v>
          </cell>
          <cell r="J21">
            <v>0</v>
          </cell>
          <cell r="K21">
            <v>168402</v>
          </cell>
          <cell r="L21">
            <v>22564</v>
          </cell>
        </row>
        <row r="22">
          <cell r="B22" t="str">
            <v>Portugal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22100</v>
          </cell>
        </row>
        <row r="23">
          <cell r="B23" t="str">
            <v>Italy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9833</v>
          </cell>
          <cell r="H23">
            <v>8823</v>
          </cell>
          <cell r="I23">
            <v>0</v>
          </cell>
          <cell r="J23">
            <v>0</v>
          </cell>
          <cell r="K23">
            <v>103050</v>
          </cell>
          <cell r="L23">
            <v>15127</v>
          </cell>
        </row>
        <row r="24">
          <cell r="B24" t="str">
            <v>New Caledonia</v>
          </cell>
          <cell r="C24">
            <v>20000</v>
          </cell>
          <cell r="D24">
            <v>10691</v>
          </cell>
          <cell r="E24">
            <v>0</v>
          </cell>
          <cell r="F24">
            <v>4205</v>
          </cell>
          <cell r="G24">
            <v>70051</v>
          </cell>
          <cell r="H24">
            <v>8505</v>
          </cell>
          <cell r="I24">
            <v>0</v>
          </cell>
          <cell r="J24">
            <v>0</v>
          </cell>
          <cell r="K24">
            <v>12211</v>
          </cell>
          <cell r="L24">
            <v>13196</v>
          </cell>
        </row>
        <row r="25">
          <cell r="B25" t="str">
            <v>Norfolk Island</v>
          </cell>
          <cell r="C25">
            <v>33600</v>
          </cell>
          <cell r="D25">
            <v>19325</v>
          </cell>
          <cell r="E25">
            <v>26745</v>
          </cell>
          <cell r="F25">
            <v>0</v>
          </cell>
          <cell r="G25">
            <v>56514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12000</v>
          </cell>
        </row>
        <row r="26">
          <cell r="B26" t="str">
            <v>Singapore</v>
          </cell>
          <cell r="C26">
            <v>24434</v>
          </cell>
          <cell r="D26">
            <v>83982</v>
          </cell>
          <cell r="E26">
            <v>0</v>
          </cell>
          <cell r="F26">
            <v>365665</v>
          </cell>
          <cell r="G26">
            <v>30324</v>
          </cell>
          <cell r="H26">
            <v>0</v>
          </cell>
          <cell r="I26">
            <v>0</v>
          </cell>
          <cell r="J26">
            <v>138549</v>
          </cell>
          <cell r="K26">
            <v>0</v>
          </cell>
          <cell r="L26">
            <v>9978</v>
          </cell>
        </row>
        <row r="27">
          <cell r="B27" t="str">
            <v>Nauru</v>
          </cell>
          <cell r="C27">
            <v>0</v>
          </cell>
          <cell r="D27">
            <v>0</v>
          </cell>
          <cell r="E27">
            <v>5170</v>
          </cell>
          <cell r="F27">
            <v>2615</v>
          </cell>
          <cell r="G27">
            <v>0</v>
          </cell>
          <cell r="H27">
            <v>2545</v>
          </cell>
          <cell r="I27">
            <v>2545</v>
          </cell>
          <cell r="J27">
            <v>2952</v>
          </cell>
          <cell r="K27">
            <v>35417</v>
          </cell>
          <cell r="L27">
            <v>9880</v>
          </cell>
        </row>
        <row r="28">
          <cell r="B28" t="str">
            <v>Vanuatu</v>
          </cell>
          <cell r="C28">
            <v>0</v>
          </cell>
          <cell r="D28">
            <v>6384</v>
          </cell>
          <cell r="E28">
            <v>3010</v>
          </cell>
          <cell r="F28">
            <v>3098</v>
          </cell>
          <cell r="G28">
            <v>0</v>
          </cell>
          <cell r="H28">
            <v>416</v>
          </cell>
          <cell r="I28">
            <v>0</v>
          </cell>
          <cell r="J28">
            <v>519</v>
          </cell>
          <cell r="K28">
            <v>0</v>
          </cell>
          <cell r="L28">
            <v>8725</v>
          </cell>
        </row>
        <row r="29">
          <cell r="B29" t="str">
            <v>Papua New Guinea</v>
          </cell>
          <cell r="C29">
            <v>53965</v>
          </cell>
          <cell r="D29">
            <v>10049</v>
          </cell>
          <cell r="E29">
            <v>6250</v>
          </cell>
          <cell r="F29">
            <v>3717</v>
          </cell>
          <cell r="G29">
            <v>5575</v>
          </cell>
          <cell r="H29">
            <v>0</v>
          </cell>
          <cell r="I29">
            <v>0</v>
          </cell>
          <cell r="J29">
            <v>27603</v>
          </cell>
          <cell r="K29">
            <v>10983</v>
          </cell>
          <cell r="L29">
            <v>7817</v>
          </cell>
        </row>
        <row r="30">
          <cell r="B30" t="str">
            <v>Tonga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2816</v>
          </cell>
          <cell r="H30">
            <v>4800</v>
          </cell>
          <cell r="I30">
            <v>0</v>
          </cell>
          <cell r="J30">
            <v>0</v>
          </cell>
          <cell r="K30">
            <v>1000</v>
          </cell>
          <cell r="L30">
            <v>3268</v>
          </cell>
        </row>
        <row r="31">
          <cell r="B31" t="str">
            <v>Tuvalu</v>
          </cell>
          <cell r="C31">
            <v>0</v>
          </cell>
          <cell r="D31">
            <v>25000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2593</v>
          </cell>
        </row>
        <row r="32">
          <cell r="B32" t="str">
            <v>American Samoa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15000</v>
          </cell>
          <cell r="L32">
            <v>0</v>
          </cell>
        </row>
        <row r="33">
          <cell r="B33" t="str">
            <v>Brazil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3726</v>
          </cell>
          <cell r="K33">
            <v>0</v>
          </cell>
          <cell r="L33">
            <v>0</v>
          </cell>
        </row>
        <row r="34">
          <cell r="B34" t="str">
            <v>Cambodia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35249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Canada</v>
          </cell>
          <cell r="C35">
            <v>0</v>
          </cell>
          <cell r="D35">
            <v>24764</v>
          </cell>
          <cell r="E35">
            <v>0</v>
          </cell>
          <cell r="F35">
            <v>0</v>
          </cell>
          <cell r="G35">
            <v>0</v>
          </cell>
          <cell r="H35">
            <v>33943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Christmas Island</v>
          </cell>
          <cell r="C36">
            <v>0</v>
          </cell>
          <cell r="D36">
            <v>0</v>
          </cell>
          <cell r="E36">
            <v>0</v>
          </cell>
          <cell r="F36">
            <v>76212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3000</v>
          </cell>
          <cell r="L36">
            <v>0</v>
          </cell>
        </row>
        <row r="37">
          <cell r="B37" t="str">
            <v>Cook Islands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7374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France</v>
          </cell>
          <cell r="C38">
            <v>0</v>
          </cell>
          <cell r="D38">
            <v>42767</v>
          </cell>
          <cell r="E38">
            <v>0</v>
          </cell>
          <cell r="F38">
            <v>0</v>
          </cell>
          <cell r="G38">
            <v>19630</v>
          </cell>
          <cell r="H38">
            <v>5557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Germany</v>
          </cell>
          <cell r="C39">
            <v>36783</v>
          </cell>
          <cell r="D39">
            <v>0</v>
          </cell>
          <cell r="E39">
            <v>23798</v>
          </cell>
          <cell r="F39">
            <v>2140</v>
          </cell>
          <cell r="G39">
            <v>25680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Greece</v>
          </cell>
          <cell r="C40">
            <v>0</v>
          </cell>
          <cell r="D40">
            <v>0</v>
          </cell>
          <cell r="E40">
            <v>3310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660</v>
          </cell>
          <cell r="K40">
            <v>0</v>
          </cell>
          <cell r="L40">
            <v>0</v>
          </cell>
        </row>
        <row r="41">
          <cell r="B41" t="str">
            <v>Hong Kong</v>
          </cell>
          <cell r="C41">
            <v>2651</v>
          </cell>
          <cell r="D41">
            <v>113265</v>
          </cell>
          <cell r="E41">
            <v>3993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6057</v>
          </cell>
          <cell r="L41">
            <v>0</v>
          </cell>
        </row>
        <row r="42">
          <cell r="B42" t="str">
            <v>Israel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97063</v>
          </cell>
          <cell r="J42">
            <v>0</v>
          </cell>
          <cell r="K42">
            <v>0</v>
          </cell>
          <cell r="L42">
            <v>0</v>
          </cell>
        </row>
        <row r="43">
          <cell r="B43" t="str">
            <v>Jordan</v>
          </cell>
          <cell r="C43">
            <v>0</v>
          </cell>
          <cell r="D43">
            <v>0</v>
          </cell>
          <cell r="E43">
            <v>18343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Kiribati</v>
          </cell>
          <cell r="C44">
            <v>0</v>
          </cell>
          <cell r="D44">
            <v>0</v>
          </cell>
          <cell r="E44">
            <v>0</v>
          </cell>
          <cell r="F44">
            <v>497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Kuwait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7534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Lebanon</v>
          </cell>
          <cell r="C46">
            <v>0</v>
          </cell>
          <cell r="D46">
            <v>0</v>
          </cell>
          <cell r="E46">
            <v>4714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B47" t="str">
            <v>Mexico</v>
          </cell>
          <cell r="C47">
            <v>4000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B48" t="str">
            <v>Netherlands</v>
          </cell>
          <cell r="C48">
            <v>40048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12038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B49" t="str">
            <v>Slovenia</v>
          </cell>
          <cell r="C49">
            <v>0</v>
          </cell>
          <cell r="D49">
            <v>0</v>
          </cell>
          <cell r="E49">
            <v>0</v>
          </cell>
          <cell r="F49">
            <v>7399</v>
          </cell>
          <cell r="G49">
            <v>0</v>
          </cell>
          <cell r="H49">
            <v>8900</v>
          </cell>
          <cell r="I49">
            <v>9207</v>
          </cell>
          <cell r="J49">
            <v>0</v>
          </cell>
          <cell r="K49">
            <v>0</v>
          </cell>
          <cell r="L49">
            <v>0</v>
          </cell>
        </row>
        <row r="50">
          <cell r="B50" t="str">
            <v>South Africa</v>
          </cell>
          <cell r="C50">
            <v>45883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4575</v>
          </cell>
          <cell r="K50">
            <v>0</v>
          </cell>
          <cell r="L50">
            <v>0</v>
          </cell>
        </row>
        <row r="51">
          <cell r="B51" t="str">
            <v>Spain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37821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Sri Lanka</v>
          </cell>
          <cell r="C52">
            <v>0</v>
          </cell>
          <cell r="D52">
            <v>36000</v>
          </cell>
          <cell r="E52">
            <v>183943</v>
          </cell>
          <cell r="F52">
            <v>0</v>
          </cell>
          <cell r="G52">
            <v>0</v>
          </cell>
          <cell r="H52">
            <v>0</v>
          </cell>
          <cell r="I52">
            <v>4439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Türkiye/Turkey</v>
          </cell>
          <cell r="C53">
            <v>0</v>
          </cell>
          <cell r="D53">
            <v>0</v>
          </cell>
          <cell r="E53">
            <v>42013</v>
          </cell>
          <cell r="F53">
            <v>13095</v>
          </cell>
          <cell r="G53">
            <v>0</v>
          </cell>
          <cell r="H53">
            <v>11805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United Arab Emirates</v>
          </cell>
          <cell r="C54">
            <v>0</v>
          </cell>
          <cell r="D54">
            <v>0</v>
          </cell>
          <cell r="E54">
            <v>17623</v>
          </cell>
          <cell r="F54">
            <v>30045</v>
          </cell>
          <cell r="G54">
            <v>18685</v>
          </cell>
          <cell r="H54">
            <v>7527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B55" t="str">
            <v>United Kingdom</v>
          </cell>
          <cell r="C55">
            <v>4898</v>
          </cell>
          <cell r="D55">
            <v>21070</v>
          </cell>
          <cell r="E55">
            <v>0</v>
          </cell>
          <cell r="F55">
            <v>4723</v>
          </cell>
          <cell r="G55">
            <v>21552</v>
          </cell>
          <cell r="H55">
            <v>9185</v>
          </cell>
          <cell r="I55">
            <v>7868</v>
          </cell>
          <cell r="J55">
            <v>8834</v>
          </cell>
          <cell r="K55">
            <v>2375</v>
          </cell>
          <cell r="L55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77674-3430-4653-966D-59B1F3E6FA0B}">
  <dimension ref="A1:G16"/>
  <sheetViews>
    <sheetView tabSelected="1" workbookViewId="0">
      <selection activeCell="E14" sqref="E14"/>
    </sheetView>
  </sheetViews>
  <sheetFormatPr defaultRowHeight="15.75"/>
  <cols>
    <col min="1" max="7" width="16.42578125" style="5" customWidth="1"/>
  </cols>
  <sheetData>
    <row r="1" spans="1:7">
      <c r="A1" s="1"/>
      <c r="B1" s="1"/>
      <c r="C1" s="1"/>
      <c r="D1" s="1"/>
      <c r="E1" s="1"/>
      <c r="F1" s="1"/>
      <c r="G1" s="1" t="s">
        <v>0</v>
      </c>
    </row>
    <row r="2" spans="1:7">
      <c r="A2" s="2"/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>
      <c r="A3" s="3" t="s">
        <v>7</v>
      </c>
      <c r="B3" s="4">
        <f>INDEX('[1]Yearly summary'!$C$5:$L$55,MATCH(B$2,'[1]Yearly summary'!$B$5:$B$55,0),MATCH($A3,'[1]Yearly summary'!$C$4:$L$4,0))</f>
        <v>921810</v>
      </c>
      <c r="C3" s="4">
        <f>INDEX('[1]Yearly summary'!$C$5:$L$55,MATCH(C$2,'[1]Yearly summary'!$B$5:$B$55,0),MATCH($A3,'[1]Yearly summary'!$C$4:$L$4,0))</f>
        <v>9131231</v>
      </c>
      <c r="D3" s="4">
        <f>INDEX('[1]Yearly summary'!$C$5:$L$55,MATCH(D$2,'[1]Yearly summary'!$B$5:$B$55,0),MATCH($A3,'[1]Yearly summary'!$C$4:$L$4,0))</f>
        <v>2081953</v>
      </c>
      <c r="E3" s="4">
        <f>INDEX('[1]Yearly summary'!$C$5:$L$55,MATCH(E$2,'[1]Yearly summary'!$B$5:$B$55,0),MATCH($A3,'[1]Yearly summary'!$C$4:$L$4,0))</f>
        <v>67637573</v>
      </c>
      <c r="F3" s="4">
        <f>INDEX('[1]Yearly summary'!$C$5:$L$55,MATCH(F$2,'[1]Yearly summary'!$B$5:$B$55,0),MATCH($A3,'[1]Yearly summary'!$C$4:$L$4,0))</f>
        <v>883639</v>
      </c>
      <c r="G3" s="4">
        <f>INDEX('[1]Yearly summary'!$C$5:$L$55,MATCH(G$1,'[1]Yearly summary'!$B$5:$B$55,0),MATCH($A3,'[1]Yearly summary'!$C$4:$L$4,0))-SUM(B3:F3)</f>
        <v>10920406</v>
      </c>
    </row>
    <row r="4" spans="1:7">
      <c r="A4" s="3" t="s">
        <v>8</v>
      </c>
      <c r="B4" s="4">
        <f>INDEX('[1]Yearly summary'!$C$5:$L$55,MATCH(B$2,'[1]Yearly summary'!$B$5:$B$55,0),MATCH($A4,'[1]Yearly summary'!$C$4:$L$4,0))</f>
        <v>381286</v>
      </c>
      <c r="C4" s="4">
        <f>INDEX('[1]Yearly summary'!$C$5:$L$55,MATCH(C$2,'[1]Yearly summary'!$B$5:$B$55,0),MATCH($A4,'[1]Yearly summary'!$C$4:$L$4,0))</f>
        <v>15720196</v>
      </c>
      <c r="D4" s="4">
        <f>INDEX('[1]Yearly summary'!$C$5:$L$55,MATCH(D$2,'[1]Yearly summary'!$B$5:$B$55,0),MATCH($A4,'[1]Yearly summary'!$C$4:$L$4,0))</f>
        <v>2537382</v>
      </c>
      <c r="E4" s="4">
        <f>INDEX('[1]Yearly summary'!$C$5:$L$55,MATCH(E$2,'[1]Yearly summary'!$B$5:$B$55,0),MATCH($A4,'[1]Yearly summary'!$C$4:$L$4,0))</f>
        <v>110707849</v>
      </c>
      <c r="F4" s="4">
        <f>INDEX('[1]Yearly summary'!$C$5:$L$55,MATCH(F$2,'[1]Yearly summary'!$B$5:$B$55,0),MATCH($A4,'[1]Yearly summary'!$C$4:$L$4,0))</f>
        <v>1867894</v>
      </c>
      <c r="G4" s="4">
        <f>INDEX('[1]Yearly summary'!$C$5:$L$55,MATCH(G$1,'[1]Yearly summary'!$B$5:$B$55,0),MATCH($A4,'[1]Yearly summary'!$C$4:$L$4,0))-SUM(B4:F4)</f>
        <v>7125177</v>
      </c>
    </row>
    <row r="5" spans="1:7">
      <c r="A5" s="3" t="s">
        <v>9</v>
      </c>
      <c r="B5" s="4">
        <f>INDEX('[1]Yearly summary'!$C$5:$L$55,MATCH(B$2,'[1]Yearly summary'!$B$5:$B$55,0),MATCH($A5,'[1]Yearly summary'!$C$4:$L$4,0))</f>
        <v>625108</v>
      </c>
      <c r="C5" s="4">
        <f>INDEX('[1]Yearly summary'!$C$5:$L$55,MATCH(C$2,'[1]Yearly summary'!$B$5:$B$55,0),MATCH($A5,'[1]Yearly summary'!$C$4:$L$4,0))</f>
        <v>8181203</v>
      </c>
      <c r="D5" s="4">
        <f>INDEX('[1]Yearly summary'!$C$5:$L$55,MATCH(D$2,'[1]Yearly summary'!$B$5:$B$55,0),MATCH($A5,'[1]Yearly summary'!$C$4:$L$4,0))</f>
        <v>2542404</v>
      </c>
      <c r="E5" s="4">
        <f>INDEX('[1]Yearly summary'!$C$5:$L$55,MATCH(E$2,'[1]Yearly summary'!$B$5:$B$55,0),MATCH($A5,'[1]Yearly summary'!$C$4:$L$4,0))</f>
        <v>127269601</v>
      </c>
      <c r="F5" s="4">
        <f>INDEX('[1]Yearly summary'!$C$5:$L$55,MATCH(F$2,'[1]Yearly summary'!$B$5:$B$55,0),MATCH($A5,'[1]Yearly summary'!$C$4:$L$4,0))</f>
        <v>2122867</v>
      </c>
      <c r="G5" s="4">
        <f>INDEX('[1]Yearly summary'!$C$5:$L$55,MATCH(G$1,'[1]Yearly summary'!$B$5:$B$55,0),MATCH($A5,'[1]Yearly summary'!$C$4:$L$4,0))-SUM(B5:F5)</f>
        <v>6183603</v>
      </c>
    </row>
    <row r="6" spans="1:7">
      <c r="A6" s="3" t="s">
        <v>10</v>
      </c>
      <c r="B6" s="4">
        <f>INDEX('[1]Yearly summary'!$C$5:$L$55,MATCH(B$2,'[1]Yearly summary'!$B$5:$B$55,0),MATCH($A6,'[1]Yearly summary'!$C$4:$L$4,0))</f>
        <v>29413</v>
      </c>
      <c r="C6" s="4">
        <f>INDEX('[1]Yearly summary'!$C$5:$L$55,MATCH(C$2,'[1]Yearly summary'!$B$5:$B$55,0),MATCH($A6,'[1]Yearly summary'!$C$4:$L$4,0))</f>
        <v>8338742</v>
      </c>
      <c r="D6" s="4">
        <f>INDEX('[1]Yearly summary'!$C$5:$L$55,MATCH(D$2,'[1]Yearly summary'!$B$5:$B$55,0),MATCH($A6,'[1]Yearly summary'!$C$4:$L$4,0))</f>
        <v>2958035</v>
      </c>
      <c r="E6" s="4">
        <f>INDEX('[1]Yearly summary'!$C$5:$L$55,MATCH(E$2,'[1]Yearly summary'!$B$5:$B$55,0),MATCH($A6,'[1]Yearly summary'!$C$4:$L$4,0))</f>
        <v>141063285</v>
      </c>
      <c r="F6" s="4">
        <f>INDEX('[1]Yearly summary'!$C$5:$L$55,MATCH(F$2,'[1]Yearly summary'!$B$5:$B$55,0),MATCH($A6,'[1]Yearly summary'!$C$4:$L$4,0))</f>
        <v>2807882</v>
      </c>
      <c r="G6" s="4">
        <f>INDEX('[1]Yearly summary'!$C$5:$L$55,MATCH(G$1,'[1]Yearly summary'!$B$5:$B$55,0),MATCH($A6,'[1]Yearly summary'!$C$4:$L$4,0))-SUM(B6:F6)</f>
        <v>10837808</v>
      </c>
    </row>
    <row r="7" spans="1:7">
      <c r="A7" s="3" t="s">
        <v>11</v>
      </c>
      <c r="B7" s="4">
        <f>INDEX('[1]Yearly summary'!$C$5:$L$55,MATCH(B$2,'[1]Yearly summary'!$B$5:$B$55,0),MATCH($A7,'[1]Yearly summary'!$C$4:$L$4,0))</f>
        <v>926820</v>
      </c>
      <c r="C7" s="4">
        <f>INDEX('[1]Yearly summary'!$C$5:$L$55,MATCH(C$2,'[1]Yearly summary'!$B$5:$B$55,0),MATCH($A7,'[1]Yearly summary'!$C$4:$L$4,0))</f>
        <v>9389409</v>
      </c>
      <c r="D7" s="4">
        <f>INDEX('[1]Yearly summary'!$C$5:$L$55,MATCH(D$2,'[1]Yearly summary'!$B$5:$B$55,0),MATCH($A7,'[1]Yearly summary'!$C$4:$L$4,0))</f>
        <v>2195317</v>
      </c>
      <c r="E7" s="4">
        <f>INDEX('[1]Yearly summary'!$C$5:$L$55,MATCH(E$2,'[1]Yearly summary'!$B$5:$B$55,0),MATCH($A7,'[1]Yearly summary'!$C$4:$L$4,0))</f>
        <v>157328801</v>
      </c>
      <c r="F7" s="4">
        <f>INDEX('[1]Yearly summary'!$C$5:$L$55,MATCH(F$2,'[1]Yearly summary'!$B$5:$B$55,0),MATCH($A7,'[1]Yearly summary'!$C$4:$L$4,0))</f>
        <v>1995130</v>
      </c>
      <c r="G7" s="4">
        <f>INDEX('[1]Yearly summary'!$C$5:$L$55,MATCH(G$1,'[1]Yearly summary'!$B$5:$B$55,0),MATCH($A7,'[1]Yearly summary'!$C$4:$L$4,0))-SUM(B7:F7)</f>
        <v>9546815</v>
      </c>
    </row>
    <row r="8" spans="1:7">
      <c r="A8" s="3" t="s">
        <v>12</v>
      </c>
      <c r="B8" s="4">
        <f>INDEX('[1]Yearly summary'!$C$5:$L$55,MATCH(B$2,'[1]Yearly summary'!$B$5:$B$55,0),MATCH($A8,'[1]Yearly summary'!$C$4:$L$4,0))</f>
        <v>9300431</v>
      </c>
      <c r="C8" s="4">
        <f>INDEX('[1]Yearly summary'!$C$5:$L$55,MATCH(C$2,'[1]Yearly summary'!$B$5:$B$55,0),MATCH($A8,'[1]Yearly summary'!$C$4:$L$4,0))</f>
        <v>5633222</v>
      </c>
      <c r="D8" s="4">
        <f>INDEX('[1]Yearly summary'!$C$5:$L$55,MATCH(D$2,'[1]Yearly summary'!$B$5:$B$55,0),MATCH($A8,'[1]Yearly summary'!$C$4:$L$4,0))</f>
        <v>2462253</v>
      </c>
      <c r="E8" s="4">
        <f>INDEX('[1]Yearly summary'!$C$5:$L$55,MATCH(E$2,'[1]Yearly summary'!$B$5:$B$55,0),MATCH($A8,'[1]Yearly summary'!$C$4:$L$4,0))</f>
        <v>74473309</v>
      </c>
      <c r="F8" s="4">
        <f>INDEX('[1]Yearly summary'!$C$5:$L$55,MATCH(F$2,'[1]Yearly summary'!$B$5:$B$55,0),MATCH($A8,'[1]Yearly summary'!$C$4:$L$4,0))</f>
        <v>1377469</v>
      </c>
      <c r="G8" s="4">
        <f>INDEX('[1]Yearly summary'!$C$5:$L$55,MATCH(G$1,'[1]Yearly summary'!$B$5:$B$55,0),MATCH($A8,'[1]Yearly summary'!$C$4:$L$4,0))-SUM(B8:F8)</f>
        <v>21443830</v>
      </c>
    </row>
    <row r="9" spans="1:7">
      <c r="A9" s="3" t="s">
        <v>13</v>
      </c>
      <c r="B9" s="4">
        <f>INDEX('[1]Yearly summary'!$C$5:$L$55,MATCH(B$2,'[1]Yearly summary'!$B$5:$B$55,0),MATCH($A9,'[1]Yearly summary'!$C$4:$L$4,0))</f>
        <v>15759029</v>
      </c>
      <c r="C9" s="4">
        <f>INDEX('[1]Yearly summary'!$C$5:$L$55,MATCH(C$2,'[1]Yearly summary'!$B$5:$B$55,0),MATCH($A9,'[1]Yearly summary'!$C$4:$L$4,0))</f>
        <v>4782349</v>
      </c>
      <c r="D9" s="4">
        <f>INDEX('[1]Yearly summary'!$C$5:$L$55,MATCH(D$2,'[1]Yearly summary'!$B$5:$B$55,0),MATCH($A9,'[1]Yearly summary'!$C$4:$L$4,0))</f>
        <v>3614490</v>
      </c>
      <c r="E9" s="4">
        <f>INDEX('[1]Yearly summary'!$C$5:$L$55,MATCH(E$2,'[1]Yearly summary'!$B$5:$B$55,0),MATCH($A9,'[1]Yearly summary'!$C$4:$L$4,0))</f>
        <v>188419</v>
      </c>
      <c r="F9" s="4">
        <f>INDEX('[1]Yearly summary'!$C$5:$L$55,MATCH(F$2,'[1]Yearly summary'!$B$5:$B$55,0),MATCH($A9,'[1]Yearly summary'!$C$4:$L$4,0))</f>
        <v>1108450</v>
      </c>
      <c r="G9" s="4">
        <f>INDEX('[1]Yearly summary'!$C$5:$L$55,MATCH(G$1,'[1]Yearly summary'!$B$5:$B$55,0),MATCH($A9,'[1]Yearly summary'!$C$4:$L$4,0))-SUM(B9:F9)</f>
        <v>32216144</v>
      </c>
    </row>
    <row r="10" spans="1:7">
      <c r="A10" s="3" t="s">
        <v>14</v>
      </c>
      <c r="B10" s="4">
        <f>INDEX('[1]Yearly summary'!$C$5:$L$55,MATCH(B$2,'[1]Yearly summary'!$B$5:$B$55,0),MATCH($A10,'[1]Yearly summary'!$C$4:$L$4,0))</f>
        <v>14047754</v>
      </c>
      <c r="C10" s="4">
        <f>INDEX('[1]Yearly summary'!$C$5:$L$55,MATCH(C$2,'[1]Yearly summary'!$B$5:$B$55,0),MATCH($A10,'[1]Yearly summary'!$C$4:$L$4,0))</f>
        <v>4517276</v>
      </c>
      <c r="D10" s="4">
        <f>INDEX('[1]Yearly summary'!$C$5:$L$55,MATCH(D$2,'[1]Yearly summary'!$B$5:$B$55,0),MATCH($A10,'[1]Yearly summary'!$C$4:$L$4,0))</f>
        <v>4047883</v>
      </c>
      <c r="E10" s="4">
        <f>INDEX('[1]Yearly summary'!$C$5:$L$55,MATCH(E$2,'[1]Yearly summary'!$B$5:$B$55,0),MATCH($A10,'[1]Yearly summary'!$C$4:$L$4,0))</f>
        <v>290439</v>
      </c>
      <c r="F10" s="4">
        <f>INDEX('[1]Yearly summary'!$C$5:$L$55,MATCH(F$2,'[1]Yearly summary'!$B$5:$B$55,0),MATCH($A10,'[1]Yearly summary'!$C$4:$L$4,0))</f>
        <v>988798</v>
      </c>
      <c r="G10" s="4">
        <f>INDEX('[1]Yearly summary'!$C$5:$L$55,MATCH(G$1,'[1]Yearly summary'!$B$5:$B$55,0),MATCH($A10,'[1]Yearly summary'!$C$4:$L$4,0))-SUM(B10:F10)</f>
        <v>10768127</v>
      </c>
    </row>
    <row r="11" spans="1:7">
      <c r="A11" s="3" t="s">
        <v>15</v>
      </c>
      <c r="B11" s="4">
        <f>INDEX('[1]Yearly summary'!$C$5:$L$55,MATCH(B$2,'[1]Yearly summary'!$B$5:$B$55,0),MATCH($A11,'[1]Yearly summary'!$C$4:$L$4,0))</f>
        <v>20332021</v>
      </c>
      <c r="C11" s="4">
        <f>INDEX('[1]Yearly summary'!$C$5:$L$55,MATCH(C$2,'[1]Yearly summary'!$B$5:$B$55,0),MATCH($A11,'[1]Yearly summary'!$C$4:$L$4,0))</f>
        <v>7751492</v>
      </c>
      <c r="D11" s="4">
        <f>INDEX('[1]Yearly summary'!$C$5:$L$55,MATCH(D$2,'[1]Yearly summary'!$B$5:$B$55,0),MATCH($A11,'[1]Yearly summary'!$C$4:$L$4,0))</f>
        <v>5916804</v>
      </c>
      <c r="E11" s="4">
        <f>INDEX('[1]Yearly summary'!$C$5:$L$55,MATCH(E$2,'[1]Yearly summary'!$B$5:$B$55,0),MATCH($A11,'[1]Yearly summary'!$C$4:$L$4,0))</f>
        <v>3194474</v>
      </c>
      <c r="F11" s="4">
        <f>INDEX('[1]Yearly summary'!$C$5:$L$55,MATCH(F$2,'[1]Yearly summary'!$B$5:$B$55,0),MATCH($A11,'[1]Yearly summary'!$C$4:$L$4,0))</f>
        <v>1835370</v>
      </c>
      <c r="G11" s="4">
        <f>INDEX('[1]Yearly summary'!$C$5:$L$55,MATCH(G$1,'[1]Yearly summary'!$B$5:$B$55,0),MATCH($A11,'[1]Yearly summary'!$C$4:$L$4,0))-SUM(B11:F11)</f>
        <v>4891011</v>
      </c>
    </row>
    <row r="12" spans="1:7">
      <c r="A12" s="3" t="s">
        <v>16</v>
      </c>
      <c r="B12" s="4">
        <f>INDEX('[1]Yearly summary'!$C$5:$L$55,MATCH(B$2,'[1]Yearly summary'!$B$5:$B$55,0),MATCH($A12,'[1]Yearly summary'!$C$4:$L$4,0))</f>
        <v>18395370</v>
      </c>
      <c r="C12" s="4">
        <f>INDEX('[1]Yearly summary'!$C$5:$L$55,MATCH(C$2,'[1]Yearly summary'!$B$5:$B$55,0),MATCH($A12,'[1]Yearly summary'!$C$4:$L$4,0))</f>
        <v>6293170</v>
      </c>
      <c r="D12" s="4">
        <f>INDEX('[1]Yearly summary'!$C$5:$L$55,MATCH(D$2,'[1]Yearly summary'!$B$5:$B$55,0),MATCH($A12,'[1]Yearly summary'!$C$4:$L$4,0))</f>
        <v>5755972</v>
      </c>
      <c r="E12" s="4">
        <f>INDEX('[1]Yearly summary'!$C$5:$L$55,MATCH(E$2,'[1]Yearly summary'!$B$5:$B$55,0),MATCH($A12,'[1]Yearly summary'!$C$4:$L$4,0))</f>
        <v>3480544</v>
      </c>
      <c r="F12" s="4">
        <f>INDEX('[1]Yearly summary'!$C$5:$L$55,MATCH(F$2,'[1]Yearly summary'!$B$5:$B$55,0),MATCH($A12,'[1]Yearly summary'!$C$4:$L$4,0))</f>
        <v>1973966</v>
      </c>
      <c r="G12" s="4">
        <f>INDEX('[1]Yearly summary'!$C$5:$L$55,MATCH(G$1,'[1]Yearly summary'!$B$5:$B$55,0),MATCH($A12,'[1]Yearly summary'!$C$4:$L$4,0))-SUM(B12:F12)</f>
        <v>6142836</v>
      </c>
    </row>
    <row r="15" spans="1:7">
      <c r="A15" s="6" t="s">
        <v>17</v>
      </c>
    </row>
    <row r="16" spans="1:7">
      <c r="A16" s="5" t="s">
        <v>18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34A55975AF3C4E85DF837E2A36A473" ma:contentTypeVersion="24" ma:contentTypeDescription="Create a new document." ma:contentTypeScope="" ma:versionID="aa38089b3a6477f40237933a2610c2c5">
  <xsd:schema xmlns:xsd="http://www.w3.org/2001/XMLSchema" xmlns:xs="http://www.w3.org/2001/XMLSchema" xmlns:p="http://schemas.microsoft.com/office/2006/metadata/properties" xmlns:ns1="http://schemas.microsoft.com/sharepoint/v3" xmlns:ns2="0da7b1cd-1cea-4c06-abc5-537787b1b50c" xmlns:ns3="6ad3194e-372e-4eb0-9b94-b90f331bb54e" targetNamespace="http://schemas.microsoft.com/office/2006/metadata/properties" ma:root="true" ma:fieldsID="91e39c7d781d88d9c39b3d5b89cfbf21" ns1:_="" ns2:_="" ns3:_="">
    <xsd:import namespace="http://schemas.microsoft.com/sharepoint/v3"/>
    <xsd:import namespace="0da7b1cd-1cea-4c06-abc5-537787b1b50c"/>
    <xsd:import namespace="6ad3194e-372e-4eb0-9b94-b90f331bb5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CM10Reference" minOccurs="0"/>
                <xsd:element ref="ns2:Notes" minOccurs="0"/>
                <xsd:element ref="ns2:FileInform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a7b1cd-1cea-4c06-abc5-537787b1b5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444c108-d34f-4c01-85d9-27842d7407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M10Reference" ma:index="28" nillable="true" ma:displayName="CM10 Reference" ma:format="Dropdown" ma:internalName="CM10Reference">
      <xsd:simpleType>
        <xsd:restriction base="dms:Text">
          <xsd:maxLength value="255"/>
        </xsd:restriction>
      </xsd:simpleType>
    </xsd:element>
    <xsd:element name="Notes" ma:index="29" nillable="true" ma:displayName="Notes" ma:description="Notes on the file" ma:format="Dropdown" ma:internalName="Notes">
      <xsd:simpleType>
        <xsd:restriction base="dms:Note">
          <xsd:maxLength value="255"/>
        </xsd:restriction>
      </xsd:simpleType>
    </xsd:element>
    <xsd:element name="FileInformation" ma:index="30" nillable="true" ma:displayName="File Information" ma:format="Dropdown" ma:internalName="FileInformation">
      <xsd:simpleType>
        <xsd:restriction base="dms:Note">
          <xsd:maxLength value="255"/>
        </xsd:restriction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3194e-372e-4eb0-9b94-b90f331bb54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5281132-f389-400c-9012-1ce20b19f45b}" ma:internalName="TaxCatchAll" ma:showField="CatchAllData" ma:web="6ad3194e-372e-4eb0-9b94-b90f331bb5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Notes xmlns="0da7b1cd-1cea-4c06-abc5-537787b1b50c" xsi:nil="true"/>
    <_ip_UnifiedCompliancePolicyProperties xmlns="http://schemas.microsoft.com/sharepoint/v3" xsi:nil="true"/>
    <lcf76f155ced4ddcb4097134ff3c332f xmlns="0da7b1cd-1cea-4c06-abc5-537787b1b50c">
      <Terms xmlns="http://schemas.microsoft.com/office/infopath/2007/PartnerControls"/>
    </lcf76f155ced4ddcb4097134ff3c332f>
    <CM10Reference xmlns="0da7b1cd-1cea-4c06-abc5-537787b1b50c" xsi:nil="true"/>
    <TaxCatchAll xmlns="6ad3194e-372e-4eb0-9b94-b90f331bb54e" xsi:nil="true"/>
    <FileInformation xmlns="0da7b1cd-1cea-4c06-abc5-537787b1b50c" xsi:nil="true"/>
  </documentManagement>
</p:properties>
</file>

<file path=customXml/itemProps1.xml><?xml version="1.0" encoding="utf-8"?>
<ds:datastoreItem xmlns:ds="http://schemas.openxmlformats.org/officeDocument/2006/customXml" ds:itemID="{6A1BA4E2-CAB2-4BDC-9D9A-FD6BB9A0A69C}"/>
</file>

<file path=customXml/itemProps2.xml><?xml version="1.0" encoding="utf-8"?>
<ds:datastoreItem xmlns:ds="http://schemas.openxmlformats.org/officeDocument/2006/customXml" ds:itemID="{42A49172-8F32-4B65-85FD-C96921F4365F}"/>
</file>

<file path=customXml/itemProps3.xml><?xml version="1.0" encoding="utf-8"?>
<ds:datastoreItem xmlns:ds="http://schemas.openxmlformats.org/officeDocument/2006/customXml" ds:itemID="{8C92C377-EC85-4B17-9503-AD2D3395CA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Department of Planning, Industry, and Environment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 Bartlett</dc:creator>
  <cp:keywords/>
  <dc:description/>
  <cp:lastModifiedBy>Andrew Alford</cp:lastModifiedBy>
  <cp:revision/>
  <dcterms:created xsi:type="dcterms:W3CDTF">2025-09-03T03:50:13Z</dcterms:created>
  <dcterms:modified xsi:type="dcterms:W3CDTF">2025-11-16T05:26:23Z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0x010100FC34A55975AF3C4E85DF837E2A36A473</vt:lpwstr>
  </property>
  <property fmtid="{D5CDD505-2E9C-101B-9397-08002B2CF9AE}" pid="3" name="MediaServiceImageTags">
    <vt:lpwstr/>
  </property>
</Properties>
</file>